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85" windowWidth="15480" windowHeight="9450" tabRatio="767" activeTab="0"/>
  </bookViews>
  <sheets>
    <sheet name="Weekly_Payouts" sheetId="1" r:id="rId1"/>
  </sheets>
  <definedNames>
    <definedName name="KeyRange">#REF!</definedName>
    <definedName name="_xlnm.Print_Area" localSheetId="0">'Weekly_Payouts'!$B$1:$K$53</definedName>
    <definedName name="ResultRange">#REF!</definedName>
    <definedName name="Total">#REF!</definedName>
  </definedNames>
  <calcPr calcMode="manual" fullCalcOnLoad="1"/>
</workbook>
</file>

<file path=xl/sharedStrings.xml><?xml version="1.0" encoding="utf-8"?>
<sst xmlns="http://schemas.openxmlformats.org/spreadsheetml/2006/main" count="4" uniqueCount="4">
  <si>
    <t>Buy-in</t>
  </si>
  <si>
    <t>Place Finished</t>
  </si>
  <si>
    <t>Players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</si>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</sst>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0.00_);[Red]\(0.00\)"/>
    <numFmt numFmtId="171" formatCode="0.00000%"/>
    <numFmt numFmtId="172" formatCode="0.0000%"/>
    <numFmt numFmtId="173" formatCode="&quot;$&quot;#,##0.0000"/>
    <numFmt numFmtId="174" formatCode="&quot;$&quot;#,##0"/>
    <numFmt numFmtId="175" formatCode="[$-409]h:mm:ss\ AM/PM"/>
  </numFmts>
  <fonts count="25">
    <font>
      <sz val="8"/>
      <name val="tahoma"/>
      <family val="0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8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8" applyAlignment="1">
      <alignment horizontal="center"/>
      <protection/>
    </xf>
    <xf numFmtId="0" fontId="22" fillId="6" borderId="10" xfId="0" applyFont="1" applyFill="1" applyBorder="1" applyAlignment="1">
      <alignment horizontal="center" vertical="center" wrapText="1"/>
    </xf>
    <xf numFmtId="168" fontId="22" fillId="6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4" fillId="6" borderId="10" xfId="0" applyFont="1" applyFill="1" applyBorder="1" applyAlignment="1">
      <alignment horizontal="center" vertical="center" wrapText="1"/>
    </xf>
    <xf numFmtId="8" fontId="3" fillId="0" borderId="0" xfId="58" applyNumberFormat="1" applyAlignment="1">
      <alignment horizontal="center"/>
      <protection/>
    </xf>
    <xf numFmtId="174" fontId="23" fillId="4" borderId="10" xfId="0" applyNumberFormat="1" applyFont="1" applyFill="1" applyBorder="1" applyAlignment="1">
      <alignment vertical="center" wrapText="1"/>
    </xf>
    <xf numFmtId="9" fontId="3" fillId="0" borderId="0" xfId="58" applyNumberFormat="1" applyAlignment="1">
      <alignment horizontal="center"/>
      <protection/>
    </xf>
    <xf numFmtId="10" fontId="3" fillId="0" borderId="0" xfId="58" applyNumberFormat="1" applyAlignment="1">
      <alignment horizontal="center"/>
      <protection/>
    </xf>
    <xf numFmtId="0" fontId="22" fillId="6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af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1:S53"/>
  <sheetViews>
    <sheetView tabSelected="1" zoomScalePageLayoutView="0" workbookViewId="0" topLeftCell="A1">
      <selection activeCell="C2" sqref="C2:J2"/>
    </sheetView>
  </sheetViews>
  <sheetFormatPr defaultColWidth="10.66015625" defaultRowHeight="10.5"/>
  <cols>
    <col min="1" max="1" width="13.5" style="0" customWidth="1"/>
    <col min="2" max="2" width="14.16015625" style="0" bestFit="1" customWidth="1"/>
    <col min="3" max="10" width="9.33203125" style="0" customWidth="1"/>
    <col min="11" max="11" width="12" style="1" customWidth="1"/>
    <col min="12" max="12" width="8.33203125" style="1" bestFit="1" customWidth="1"/>
    <col min="13" max="13" width="5.33203125" style="1" bestFit="1" customWidth="1"/>
    <col min="14" max="15" width="8.33203125" style="1" bestFit="1" customWidth="1"/>
    <col min="16" max="19" width="7.16015625" style="1" bestFit="1" customWidth="1"/>
    <col min="20" max="16384" width="10.66015625" style="1" customWidth="1"/>
  </cols>
  <sheetData>
    <row r="1" spans="2:3" ht="21.75" customHeight="1" thickBot="1">
      <c r="B1" s="2" t="s">
        <v>0</v>
      </c>
      <c r="C1" s="3">
        <v>20</v>
      </c>
    </row>
    <row r="2" spans="2:10" ht="21.75" customHeight="1" thickBot="1">
      <c r="B2" s="2"/>
      <c r="C2" s="10" t="s">
        <v>1</v>
      </c>
      <c r="D2" s="11"/>
      <c r="E2" s="11"/>
      <c r="F2" s="11"/>
      <c r="G2" s="11"/>
      <c r="H2" s="11"/>
      <c r="I2" s="12"/>
      <c r="J2" s="12"/>
    </row>
    <row r="3" spans="2:11" ht="21.75" customHeight="1" thickBot="1">
      <c r="B3" s="2" t="s">
        <v>2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" t="s">
        <v>3</v>
      </c>
    </row>
    <row r="4" spans="1:12" ht="15.75" thickBot="1">
      <c r="A4" s="4"/>
      <c r="B4" s="2">
        <v>1</v>
      </c>
      <c r="C4" s="7">
        <f>(C1*B4)*100%</f>
        <v>20</v>
      </c>
      <c r="D4" s="7"/>
      <c r="E4" s="7"/>
      <c r="F4" s="7"/>
      <c r="G4" s="7"/>
      <c r="H4" s="7"/>
      <c r="I4" s="7"/>
      <c r="J4" s="7"/>
      <c r="K4" s="6">
        <f aca="true" t="shared" si="0" ref="K4:K35">SUM(C4:J4)</f>
        <v>20</v>
      </c>
      <c r="L4" s="8">
        <v>1</v>
      </c>
    </row>
    <row r="5" spans="1:11" ht="15.75" thickBot="1">
      <c r="A5" s="4"/>
      <c r="B5" s="2">
        <f aca="true" t="shared" si="1" ref="B5:B51">+B4+1</f>
        <v>2</v>
      </c>
      <c r="C5" s="7">
        <f>(C1*B5)*100%</f>
        <v>40</v>
      </c>
      <c r="D5" s="7"/>
      <c r="E5" s="7"/>
      <c r="F5" s="7"/>
      <c r="G5" s="7"/>
      <c r="H5" s="7"/>
      <c r="I5" s="7"/>
      <c r="J5" s="7"/>
      <c r="K5" s="6">
        <f t="shared" si="0"/>
        <v>40</v>
      </c>
    </row>
    <row r="6" spans="1:11" ht="15.75" thickBot="1">
      <c r="A6" s="4"/>
      <c r="B6" s="2">
        <f t="shared" si="1"/>
        <v>3</v>
      </c>
      <c r="C6" s="7">
        <f>(C1*B6)*100%</f>
        <v>60</v>
      </c>
      <c r="D6" s="7"/>
      <c r="E6" s="7"/>
      <c r="F6" s="7"/>
      <c r="G6" s="7"/>
      <c r="H6" s="7"/>
      <c r="I6" s="7"/>
      <c r="J6" s="7"/>
      <c r="K6" s="6">
        <f t="shared" si="0"/>
        <v>60</v>
      </c>
    </row>
    <row r="7" spans="1:11" ht="15.75" thickBot="1">
      <c r="A7" s="4"/>
      <c r="B7" s="2">
        <f t="shared" si="1"/>
        <v>4</v>
      </c>
      <c r="C7" s="7">
        <f>(C1*B7)*100%</f>
        <v>80</v>
      </c>
      <c r="D7" s="7"/>
      <c r="E7" s="7"/>
      <c r="F7" s="7"/>
      <c r="G7" s="7"/>
      <c r="H7" s="7"/>
      <c r="I7" s="7"/>
      <c r="J7" s="7"/>
      <c r="K7" s="6">
        <f t="shared" si="0"/>
        <v>80</v>
      </c>
    </row>
    <row r="8" spans="1:11" ht="15.75" thickBot="1">
      <c r="A8" s="4"/>
      <c r="B8" s="2">
        <f t="shared" si="1"/>
        <v>5</v>
      </c>
      <c r="C8" s="7">
        <f>(C1*B8)*100%</f>
        <v>100</v>
      </c>
      <c r="D8" s="7"/>
      <c r="E8" s="7"/>
      <c r="F8" s="7"/>
      <c r="G8" s="7"/>
      <c r="H8" s="7"/>
      <c r="I8" s="7"/>
      <c r="J8" s="7"/>
      <c r="K8" s="6">
        <f t="shared" si="0"/>
        <v>100</v>
      </c>
    </row>
    <row r="9" spans="1:13" ht="15.75" thickBot="1">
      <c r="A9" s="4"/>
      <c r="B9" s="2">
        <f t="shared" si="1"/>
        <v>6</v>
      </c>
      <c r="C9" s="7">
        <f>(C1*B9)*60%</f>
        <v>72</v>
      </c>
      <c r="D9" s="7">
        <f>(C1*B9)*40%</f>
        <v>48</v>
      </c>
      <c r="E9" s="7"/>
      <c r="F9" s="7"/>
      <c r="G9" s="7"/>
      <c r="H9" s="7"/>
      <c r="I9" s="7"/>
      <c r="J9" s="7"/>
      <c r="K9" s="6">
        <f t="shared" si="0"/>
        <v>120</v>
      </c>
      <c r="L9" s="8">
        <v>0.6</v>
      </c>
      <c r="M9" s="8">
        <v>0.4</v>
      </c>
    </row>
    <row r="10" spans="1:11" ht="15.75" thickBot="1">
      <c r="A10" s="4"/>
      <c r="B10" s="2">
        <f t="shared" si="1"/>
        <v>7</v>
      </c>
      <c r="C10" s="7">
        <f>(C1*B10)*60%</f>
        <v>84</v>
      </c>
      <c r="D10" s="7">
        <f>(C1*B10)*40%</f>
        <v>56</v>
      </c>
      <c r="E10" s="7"/>
      <c r="F10" s="7"/>
      <c r="G10" s="7"/>
      <c r="H10" s="7"/>
      <c r="I10" s="7"/>
      <c r="J10" s="7"/>
      <c r="K10" s="6">
        <f t="shared" si="0"/>
        <v>140</v>
      </c>
    </row>
    <row r="11" spans="1:11" ht="15.75" thickBot="1">
      <c r="A11" s="4"/>
      <c r="B11" s="2">
        <f t="shared" si="1"/>
        <v>8</v>
      </c>
      <c r="C11" s="7">
        <f>(C1*B11)*60%</f>
        <v>96</v>
      </c>
      <c r="D11" s="7">
        <f>(C1*B11)*40%</f>
        <v>64</v>
      </c>
      <c r="E11" s="7"/>
      <c r="F11" s="7"/>
      <c r="G11" s="7"/>
      <c r="H11" s="7"/>
      <c r="I11" s="7"/>
      <c r="J11" s="7"/>
      <c r="K11" s="6">
        <f t="shared" si="0"/>
        <v>160</v>
      </c>
    </row>
    <row r="12" spans="1:11" ht="15.75" thickBot="1">
      <c r="A12" s="4"/>
      <c r="B12" s="2">
        <f t="shared" si="1"/>
        <v>9</v>
      </c>
      <c r="C12" s="7">
        <f>(C1*B12)*60%</f>
        <v>108</v>
      </c>
      <c r="D12" s="7">
        <f>(C1*B12)*40%</f>
        <v>72</v>
      </c>
      <c r="E12" s="7"/>
      <c r="F12" s="7"/>
      <c r="G12" s="7"/>
      <c r="H12" s="7"/>
      <c r="I12" s="7"/>
      <c r="J12" s="7"/>
      <c r="K12" s="6">
        <f t="shared" si="0"/>
        <v>180</v>
      </c>
    </row>
    <row r="13" spans="1:11" ht="15.75" thickBot="1">
      <c r="A13" s="4"/>
      <c r="B13" s="2">
        <f t="shared" si="1"/>
        <v>10</v>
      </c>
      <c r="C13" s="7">
        <f>(C1*B13)*60%</f>
        <v>120</v>
      </c>
      <c r="D13" s="7">
        <f>(C1*B13)*40%</f>
        <v>80</v>
      </c>
      <c r="E13" s="7"/>
      <c r="F13" s="7"/>
      <c r="G13" s="7"/>
      <c r="H13" s="7"/>
      <c r="I13" s="7"/>
      <c r="J13" s="7"/>
      <c r="K13" s="6">
        <f t="shared" si="0"/>
        <v>200</v>
      </c>
    </row>
    <row r="14" spans="1:14" ht="15.75" thickBot="1">
      <c r="A14" s="4"/>
      <c r="B14" s="2">
        <f t="shared" si="1"/>
        <v>11</v>
      </c>
      <c r="C14" s="7">
        <f>(C1*B14)*50%</f>
        <v>110</v>
      </c>
      <c r="D14" s="7">
        <f>(C1*B14)*30%</f>
        <v>66</v>
      </c>
      <c r="E14" s="7">
        <f>(C1*B14)*20%</f>
        <v>44</v>
      </c>
      <c r="F14" s="7"/>
      <c r="G14" s="7"/>
      <c r="H14" s="7"/>
      <c r="I14" s="7"/>
      <c r="J14" s="7"/>
      <c r="K14" s="6">
        <f t="shared" si="0"/>
        <v>220</v>
      </c>
      <c r="L14" s="8">
        <v>0.5</v>
      </c>
      <c r="M14" s="8">
        <v>0.3</v>
      </c>
      <c r="N14" s="8">
        <v>0.2</v>
      </c>
    </row>
    <row r="15" spans="1:11" ht="15.75" thickBot="1">
      <c r="A15" s="4"/>
      <c r="B15" s="2">
        <f t="shared" si="1"/>
        <v>12</v>
      </c>
      <c r="C15" s="7">
        <f>(C1*B15)*50%</f>
        <v>120</v>
      </c>
      <c r="D15" s="7">
        <f>(C1*B15)*30%</f>
        <v>72</v>
      </c>
      <c r="E15" s="7">
        <f>(C1*B15)*20%</f>
        <v>48</v>
      </c>
      <c r="F15" s="7"/>
      <c r="G15" s="7"/>
      <c r="H15" s="7"/>
      <c r="I15" s="7"/>
      <c r="J15" s="7"/>
      <c r="K15" s="6">
        <f t="shared" si="0"/>
        <v>240</v>
      </c>
    </row>
    <row r="16" spans="1:11" ht="15.75" thickBot="1">
      <c r="A16" s="4"/>
      <c r="B16" s="2">
        <f t="shared" si="1"/>
        <v>13</v>
      </c>
      <c r="C16" s="7">
        <f>(C1*B16)*50%</f>
        <v>130</v>
      </c>
      <c r="D16" s="7">
        <f>(C1*B16)*30%</f>
        <v>78</v>
      </c>
      <c r="E16" s="7">
        <f>(C1*B16)*20%</f>
        <v>52</v>
      </c>
      <c r="F16" s="7"/>
      <c r="G16" s="7"/>
      <c r="H16" s="7"/>
      <c r="I16" s="7"/>
      <c r="J16" s="7"/>
      <c r="K16" s="6">
        <f t="shared" si="0"/>
        <v>260</v>
      </c>
    </row>
    <row r="17" spans="1:11" ht="15.75" thickBot="1">
      <c r="A17" s="4"/>
      <c r="B17" s="2">
        <f t="shared" si="1"/>
        <v>14</v>
      </c>
      <c r="C17" s="7">
        <f>(C1*B17)*50%</f>
        <v>140</v>
      </c>
      <c r="D17" s="7">
        <f>(C1*B17)*30%</f>
        <v>84</v>
      </c>
      <c r="E17" s="7">
        <f>(C1*B17)*20%</f>
        <v>56</v>
      </c>
      <c r="F17" s="7"/>
      <c r="G17" s="7"/>
      <c r="H17" s="7"/>
      <c r="I17" s="7"/>
      <c r="J17" s="7"/>
      <c r="K17" s="6">
        <f t="shared" si="0"/>
        <v>280</v>
      </c>
    </row>
    <row r="18" spans="1:11" ht="15.75" thickBot="1">
      <c r="A18" s="4"/>
      <c r="B18" s="2">
        <f t="shared" si="1"/>
        <v>15</v>
      </c>
      <c r="C18" s="7">
        <f>(C1*B18)*50%</f>
        <v>150</v>
      </c>
      <c r="D18" s="7">
        <f>(C1*B18)*30%</f>
        <v>90</v>
      </c>
      <c r="E18" s="7">
        <f>(C1*B18)*20%</f>
        <v>60</v>
      </c>
      <c r="F18" s="7"/>
      <c r="G18" s="7"/>
      <c r="H18" s="7"/>
      <c r="I18" s="7"/>
      <c r="J18" s="7"/>
      <c r="K18" s="6">
        <f t="shared" si="0"/>
        <v>300</v>
      </c>
    </row>
    <row r="19" spans="1:15" ht="15.75" thickBot="1">
      <c r="A19" s="4"/>
      <c r="B19" s="2">
        <f t="shared" si="1"/>
        <v>16</v>
      </c>
      <c r="C19" s="7">
        <f>(C1*B19)*45%</f>
        <v>144</v>
      </c>
      <c r="D19" s="7">
        <f>(C1*B19)*25%</f>
        <v>80</v>
      </c>
      <c r="E19" s="7">
        <f>(C1*B19)*17.5%</f>
        <v>56</v>
      </c>
      <c r="F19" s="7">
        <f>(C1*B19)*12.5%</f>
        <v>40</v>
      </c>
      <c r="G19" s="7"/>
      <c r="H19" s="7"/>
      <c r="I19" s="7"/>
      <c r="J19" s="7"/>
      <c r="K19" s="6">
        <f t="shared" si="0"/>
        <v>320</v>
      </c>
      <c r="L19" s="8">
        <v>0.45</v>
      </c>
      <c r="M19" s="8">
        <v>0.25</v>
      </c>
      <c r="N19" s="9">
        <v>0.175</v>
      </c>
      <c r="O19" s="9">
        <v>0.125</v>
      </c>
    </row>
    <row r="20" spans="1:11" ht="15.75" thickBot="1">
      <c r="A20" s="4"/>
      <c r="B20" s="2">
        <f t="shared" si="1"/>
        <v>17</v>
      </c>
      <c r="C20" s="7">
        <f>(C1*B20)*45%</f>
        <v>153</v>
      </c>
      <c r="D20" s="7">
        <f>(C1*B20)*25%</f>
        <v>85</v>
      </c>
      <c r="E20" s="7">
        <f>(C1*B20)*17.5%</f>
        <v>59.49999999999999</v>
      </c>
      <c r="F20" s="7">
        <f>(C1*B20)*12.5%</f>
        <v>42.5</v>
      </c>
      <c r="G20" s="7"/>
      <c r="H20" s="7"/>
      <c r="I20" s="7"/>
      <c r="J20" s="7"/>
      <c r="K20" s="6">
        <f t="shared" si="0"/>
        <v>340</v>
      </c>
    </row>
    <row r="21" spans="1:11" ht="15.75" thickBot="1">
      <c r="A21" s="4"/>
      <c r="B21" s="2">
        <f t="shared" si="1"/>
        <v>18</v>
      </c>
      <c r="C21" s="7">
        <f>(C1*B21)*45%</f>
        <v>162</v>
      </c>
      <c r="D21" s="7">
        <f>(C1*B21)*25%</f>
        <v>90</v>
      </c>
      <c r="E21" s="7">
        <f>(C1*B21)*17.5%</f>
        <v>62.99999999999999</v>
      </c>
      <c r="F21" s="7">
        <f>(C1*B21)*12.5%</f>
        <v>45</v>
      </c>
      <c r="G21" s="7"/>
      <c r="H21" s="7"/>
      <c r="I21" s="7"/>
      <c r="J21" s="7"/>
      <c r="K21" s="6">
        <f t="shared" si="0"/>
        <v>360</v>
      </c>
    </row>
    <row r="22" spans="1:11" ht="15.75" thickBot="1">
      <c r="A22" s="4"/>
      <c r="B22" s="2">
        <f t="shared" si="1"/>
        <v>19</v>
      </c>
      <c r="C22" s="7">
        <f>(C1*B22)*45%</f>
        <v>171</v>
      </c>
      <c r="D22" s="7">
        <f>(C1*B22)*25%</f>
        <v>95</v>
      </c>
      <c r="E22" s="7">
        <f>(C1*B22)*17.5%</f>
        <v>66.5</v>
      </c>
      <c r="F22" s="7">
        <f>(C1*B22)*12.5%</f>
        <v>47.5</v>
      </c>
      <c r="G22" s="7"/>
      <c r="H22" s="7"/>
      <c r="I22" s="7"/>
      <c r="J22" s="7"/>
      <c r="K22" s="6">
        <f t="shared" si="0"/>
        <v>380</v>
      </c>
    </row>
    <row r="23" spans="1:11" ht="15.75" thickBot="1">
      <c r="A23" s="4"/>
      <c r="B23" s="2">
        <f t="shared" si="1"/>
        <v>20</v>
      </c>
      <c r="C23" s="7">
        <f>(C1*B23)*45%</f>
        <v>180</v>
      </c>
      <c r="D23" s="7">
        <f>(C1*B23)*25%</f>
        <v>100</v>
      </c>
      <c r="E23" s="7">
        <f>(C1*B23)*17.5%</f>
        <v>70</v>
      </c>
      <c r="F23" s="7">
        <f>(C1*B23)*12.5%</f>
        <v>50</v>
      </c>
      <c r="G23" s="7"/>
      <c r="H23" s="7"/>
      <c r="I23" s="7"/>
      <c r="J23" s="7"/>
      <c r="K23" s="6">
        <f t="shared" si="0"/>
        <v>400</v>
      </c>
    </row>
    <row r="24" spans="1:16" ht="15.75" thickBot="1">
      <c r="A24" s="4"/>
      <c r="B24" s="2">
        <f t="shared" si="1"/>
        <v>21</v>
      </c>
      <c r="C24" s="7">
        <f>(C1*B24)*40%</f>
        <v>168</v>
      </c>
      <c r="D24" s="7">
        <f>(C1*B24)*24%</f>
        <v>100.8</v>
      </c>
      <c r="E24" s="7">
        <f>(C1*B24)*16%</f>
        <v>67.2</v>
      </c>
      <c r="F24" s="7">
        <f>(C1*B24)*12%</f>
        <v>50.4</v>
      </c>
      <c r="G24" s="7">
        <f>(C1*B24)*8%</f>
        <v>33.6</v>
      </c>
      <c r="H24" s="7"/>
      <c r="I24" s="7"/>
      <c r="J24" s="7"/>
      <c r="K24" s="6">
        <f t="shared" si="0"/>
        <v>420</v>
      </c>
      <c r="L24" s="8">
        <v>0.4</v>
      </c>
      <c r="M24" s="8">
        <v>0.24</v>
      </c>
      <c r="N24" s="8">
        <v>0.16</v>
      </c>
      <c r="O24" s="8">
        <v>0.12</v>
      </c>
      <c r="P24" s="8">
        <v>0.08</v>
      </c>
    </row>
    <row r="25" spans="1:11" ht="15.75" thickBot="1">
      <c r="A25" s="4"/>
      <c r="B25" s="2">
        <f t="shared" si="1"/>
        <v>22</v>
      </c>
      <c r="C25" s="7">
        <f>(C1*B25)*40%</f>
        <v>176</v>
      </c>
      <c r="D25" s="7">
        <f>(C1*B25)*24%</f>
        <v>105.6</v>
      </c>
      <c r="E25" s="7">
        <f>(C1*B25)*16%</f>
        <v>70.4</v>
      </c>
      <c r="F25" s="7">
        <f>(C1*B25)*12%</f>
        <v>52.8</v>
      </c>
      <c r="G25" s="7">
        <f>(C1*B25)*8%</f>
        <v>35.2</v>
      </c>
      <c r="H25" s="7"/>
      <c r="I25" s="7"/>
      <c r="J25" s="7"/>
      <c r="K25" s="6">
        <f t="shared" si="0"/>
        <v>440</v>
      </c>
    </row>
    <row r="26" spans="1:11" ht="15.75" thickBot="1">
      <c r="A26" s="4"/>
      <c r="B26" s="2">
        <f t="shared" si="1"/>
        <v>23</v>
      </c>
      <c r="C26" s="7">
        <f>(C1*B26)*40%</f>
        <v>184</v>
      </c>
      <c r="D26" s="7">
        <f>(C1*B26)*24%</f>
        <v>110.39999999999999</v>
      </c>
      <c r="E26" s="7">
        <f>(C1*B26)*16%</f>
        <v>73.60000000000001</v>
      </c>
      <c r="F26" s="7">
        <f>(C1*B26)*12%</f>
        <v>55.199999999999996</v>
      </c>
      <c r="G26" s="7">
        <f>(C1*B26)*8%</f>
        <v>36.800000000000004</v>
      </c>
      <c r="H26" s="7"/>
      <c r="I26" s="7"/>
      <c r="J26" s="7"/>
      <c r="K26" s="6">
        <f t="shared" si="0"/>
        <v>460</v>
      </c>
    </row>
    <row r="27" spans="1:11" ht="15.75" thickBot="1">
      <c r="A27" s="4"/>
      <c r="B27" s="2">
        <f t="shared" si="1"/>
        <v>24</v>
      </c>
      <c r="C27" s="7">
        <f>(C1*B27)*40%</f>
        <v>192</v>
      </c>
      <c r="D27" s="7">
        <f>(C1*B27)*24%</f>
        <v>115.19999999999999</v>
      </c>
      <c r="E27" s="7">
        <f>(C1*B27)*16%</f>
        <v>76.8</v>
      </c>
      <c r="F27" s="7">
        <f>(C1*B27)*12%</f>
        <v>57.599999999999994</v>
      </c>
      <c r="G27" s="7">
        <f>(C1*B27)*8%</f>
        <v>38.4</v>
      </c>
      <c r="H27" s="7"/>
      <c r="I27" s="7"/>
      <c r="J27" s="7"/>
      <c r="K27" s="6">
        <f t="shared" si="0"/>
        <v>480</v>
      </c>
    </row>
    <row r="28" spans="1:11" ht="15.75" thickBot="1">
      <c r="A28" s="4"/>
      <c r="B28" s="5">
        <f t="shared" si="1"/>
        <v>25</v>
      </c>
      <c r="C28" s="7">
        <f>(C1*B28)*40%</f>
        <v>200</v>
      </c>
      <c r="D28" s="7">
        <f>(C1*B28)*24%</f>
        <v>120</v>
      </c>
      <c r="E28" s="7">
        <f>(C1*B28)*16%</f>
        <v>80</v>
      </c>
      <c r="F28" s="7">
        <f>(C1*B28)*12%</f>
        <v>60</v>
      </c>
      <c r="G28" s="7">
        <f>(C1*B28)*8%</f>
        <v>40</v>
      </c>
      <c r="H28" s="7"/>
      <c r="I28" s="7"/>
      <c r="J28" s="7"/>
      <c r="K28" s="6">
        <f t="shared" si="0"/>
        <v>500</v>
      </c>
    </row>
    <row r="29" spans="1:17" ht="15.75" thickBot="1">
      <c r="A29" s="4"/>
      <c r="B29" s="2">
        <f t="shared" si="1"/>
        <v>26</v>
      </c>
      <c r="C29" s="7">
        <f>(C1*B29)*39.5%</f>
        <v>205.4</v>
      </c>
      <c r="D29" s="7">
        <f>(C1*B29)*22%</f>
        <v>114.4</v>
      </c>
      <c r="E29" s="7">
        <f>(C1*B29)*14.5%</f>
        <v>75.39999999999999</v>
      </c>
      <c r="F29" s="7">
        <f>(C1*B29)*10.75%</f>
        <v>55.9</v>
      </c>
      <c r="G29" s="7">
        <f>(C1*B29)*7.5%</f>
        <v>39</v>
      </c>
      <c r="H29" s="7">
        <f>(C1*B29)*5.75%</f>
        <v>29.900000000000002</v>
      </c>
      <c r="I29" s="7"/>
      <c r="J29" s="7"/>
      <c r="K29" s="6">
        <f t="shared" si="0"/>
        <v>520</v>
      </c>
      <c r="L29" s="9">
        <v>0.395</v>
      </c>
      <c r="M29" s="8">
        <v>0.22</v>
      </c>
      <c r="N29" s="9">
        <v>0.145</v>
      </c>
      <c r="O29" s="9">
        <v>0.1075</v>
      </c>
      <c r="P29" s="9">
        <v>0.075</v>
      </c>
      <c r="Q29" s="9">
        <v>0.0575</v>
      </c>
    </row>
    <row r="30" spans="1:11" ht="15.75" thickBot="1">
      <c r="A30" s="4"/>
      <c r="B30" s="2">
        <f t="shared" si="1"/>
        <v>27</v>
      </c>
      <c r="C30" s="7">
        <f>(C1*B30)*39.5%</f>
        <v>213.3</v>
      </c>
      <c r="D30" s="7">
        <f>(C1*B30)*22%</f>
        <v>118.8</v>
      </c>
      <c r="E30" s="7">
        <f>(C1*B30)*14.5%</f>
        <v>78.3</v>
      </c>
      <c r="F30" s="7">
        <f>(C1*B30)*10.75%</f>
        <v>58.05</v>
      </c>
      <c r="G30" s="7">
        <f>(C1*B30)*7.5%</f>
        <v>40.5</v>
      </c>
      <c r="H30" s="7">
        <f>(C1*B30)*5.75%</f>
        <v>31.05</v>
      </c>
      <c r="I30" s="7"/>
      <c r="J30" s="7"/>
      <c r="K30" s="6">
        <f t="shared" si="0"/>
        <v>540</v>
      </c>
    </row>
    <row r="31" spans="1:11" ht="15.75" thickBot="1">
      <c r="A31" s="4"/>
      <c r="B31" s="2">
        <f t="shared" si="1"/>
        <v>28</v>
      </c>
      <c r="C31" s="7">
        <f>(C1*B31)*39.5%</f>
        <v>221.20000000000002</v>
      </c>
      <c r="D31" s="7">
        <f>(C1*B31)*22%</f>
        <v>123.2</v>
      </c>
      <c r="E31" s="7">
        <f>(C1*B31)*14.5%</f>
        <v>81.19999999999999</v>
      </c>
      <c r="F31" s="7">
        <f>(C1*B31)*10.75%</f>
        <v>60.199999999999996</v>
      </c>
      <c r="G31" s="7">
        <f>(C1*B31)*7.5%</f>
        <v>42</v>
      </c>
      <c r="H31" s="7">
        <f>(C1*B31)*5.75%</f>
        <v>32.2</v>
      </c>
      <c r="I31" s="7"/>
      <c r="J31" s="7"/>
      <c r="K31" s="6">
        <f t="shared" si="0"/>
        <v>560</v>
      </c>
    </row>
    <row r="32" spans="1:11" ht="15.75" thickBot="1">
      <c r="A32" s="4"/>
      <c r="B32" s="2">
        <f t="shared" si="1"/>
        <v>29</v>
      </c>
      <c r="C32" s="7">
        <f>(C1*B32)*39.5%</f>
        <v>229.10000000000002</v>
      </c>
      <c r="D32" s="7">
        <f>(C1*B32)*22%</f>
        <v>127.6</v>
      </c>
      <c r="E32" s="7">
        <f>(C1*B32)*14.5%</f>
        <v>84.1</v>
      </c>
      <c r="F32" s="7">
        <f>(C1*B32)*10.75%</f>
        <v>62.35</v>
      </c>
      <c r="G32" s="7">
        <f>(C1*B32)*7.5%</f>
        <v>43.5</v>
      </c>
      <c r="H32" s="7">
        <f>(C1*B32)*5.75%</f>
        <v>33.35</v>
      </c>
      <c r="I32" s="7"/>
      <c r="J32" s="7"/>
      <c r="K32" s="6">
        <f t="shared" si="0"/>
        <v>580.0000000000001</v>
      </c>
    </row>
    <row r="33" spans="1:11" ht="15.75" thickBot="1">
      <c r="A33" s="4"/>
      <c r="B33" s="2">
        <f t="shared" si="1"/>
        <v>30</v>
      </c>
      <c r="C33" s="7">
        <f>(C1*B33)*39.5%</f>
        <v>237</v>
      </c>
      <c r="D33" s="7">
        <f>(C1*B33)*22%</f>
        <v>132</v>
      </c>
      <c r="E33" s="7">
        <f>(C1*B33)*14.5%</f>
        <v>87</v>
      </c>
      <c r="F33" s="7">
        <f>(C1*B33)*10.75%</f>
        <v>64.5</v>
      </c>
      <c r="G33" s="7">
        <f>(C1*B33)*7.5%</f>
        <v>45</v>
      </c>
      <c r="H33" s="7">
        <f>(C1*B33)*5.75%</f>
        <v>34.5</v>
      </c>
      <c r="I33" s="7"/>
      <c r="J33" s="7"/>
      <c r="K33" s="6">
        <f t="shared" si="0"/>
        <v>600</v>
      </c>
    </row>
    <row r="34" spans="1:11" ht="15.75" thickBot="1">
      <c r="A34" s="4"/>
      <c r="B34" s="2">
        <f t="shared" si="1"/>
        <v>31</v>
      </c>
      <c r="C34" s="7">
        <f>(C1*B34)*39.5%</f>
        <v>244.9</v>
      </c>
      <c r="D34" s="7">
        <f>(C1*B34)*22%</f>
        <v>136.4</v>
      </c>
      <c r="E34" s="7">
        <f>(C1*B34)*14.5%</f>
        <v>89.89999999999999</v>
      </c>
      <c r="F34" s="7">
        <f>(C1*B34)*10.75%</f>
        <v>66.65</v>
      </c>
      <c r="G34" s="7">
        <f>(C1*B34)*7.5%</f>
        <v>46.5</v>
      </c>
      <c r="H34" s="7">
        <f>(C1*B34)*5.75%</f>
        <v>35.65</v>
      </c>
      <c r="I34" s="7"/>
      <c r="J34" s="7"/>
      <c r="K34" s="6">
        <f t="shared" si="0"/>
        <v>620</v>
      </c>
    </row>
    <row r="35" spans="1:11" ht="15.75" thickBot="1">
      <c r="A35" s="4"/>
      <c r="B35" s="2">
        <f t="shared" si="1"/>
        <v>32</v>
      </c>
      <c r="C35" s="7">
        <f>(C1*B35)*39.5%</f>
        <v>252.8</v>
      </c>
      <c r="D35" s="7">
        <f>(C1*B35)*22%</f>
        <v>140.8</v>
      </c>
      <c r="E35" s="7">
        <f>(C1*B35)*14.5%</f>
        <v>92.8</v>
      </c>
      <c r="F35" s="7">
        <f>(C1*B35)*10.75%</f>
        <v>68.8</v>
      </c>
      <c r="G35" s="7">
        <f>(C1*B35)*7.5%</f>
        <v>48</v>
      </c>
      <c r="H35" s="7">
        <f>(C1*B35)*5.75%</f>
        <v>36.800000000000004</v>
      </c>
      <c r="I35" s="7"/>
      <c r="J35" s="7"/>
      <c r="K35" s="6">
        <f t="shared" si="0"/>
        <v>640</v>
      </c>
    </row>
    <row r="36" spans="1:11" ht="15.75" thickBot="1">
      <c r="A36" s="4"/>
      <c r="B36" s="2">
        <f t="shared" si="1"/>
        <v>33</v>
      </c>
      <c r="C36" s="7">
        <f>(C1*B36)*39.5%</f>
        <v>260.7</v>
      </c>
      <c r="D36" s="7">
        <f>(C1*B36)*22%</f>
        <v>145.2</v>
      </c>
      <c r="E36" s="7">
        <f>(C1*B36)*14.5%</f>
        <v>95.69999999999999</v>
      </c>
      <c r="F36" s="7">
        <f>(C1*B36)*10.75%</f>
        <v>70.95</v>
      </c>
      <c r="G36" s="7">
        <f>(C1*B36)*7.5%</f>
        <v>49.5</v>
      </c>
      <c r="H36" s="7">
        <f>(C1*B36)*5.75%</f>
        <v>37.95</v>
      </c>
      <c r="I36" s="7"/>
      <c r="J36" s="7"/>
      <c r="K36" s="6">
        <f aca="true" t="shared" si="2" ref="K36:K53">SUM(C36:J36)</f>
        <v>660</v>
      </c>
    </row>
    <row r="37" spans="1:11" ht="15.75" thickBot="1">
      <c r="A37" s="4"/>
      <c r="B37" s="2">
        <f t="shared" si="1"/>
        <v>34</v>
      </c>
      <c r="C37" s="7">
        <f>(C1*B37)*39.5%</f>
        <v>268.6</v>
      </c>
      <c r="D37" s="7">
        <f>(C1*B37)*22%</f>
        <v>149.6</v>
      </c>
      <c r="E37" s="7">
        <f>(C1*B37)*14.5%</f>
        <v>98.6</v>
      </c>
      <c r="F37" s="7">
        <f>(C1*B37)*10.75%</f>
        <v>73.1</v>
      </c>
      <c r="G37" s="7">
        <f>(C1*B37)*7.5%</f>
        <v>51</v>
      </c>
      <c r="H37" s="7">
        <f>(C1*B37)*5.75%</f>
        <v>39.1</v>
      </c>
      <c r="I37" s="7"/>
      <c r="J37" s="7"/>
      <c r="K37" s="6">
        <f t="shared" si="2"/>
        <v>680.0000000000001</v>
      </c>
    </row>
    <row r="38" spans="1:11" ht="15.75" thickBot="1">
      <c r="A38" s="4"/>
      <c r="B38" s="2">
        <f t="shared" si="1"/>
        <v>35</v>
      </c>
      <c r="C38" s="7">
        <f>(C1*B38)*39.5%</f>
        <v>276.5</v>
      </c>
      <c r="D38" s="7">
        <f>(C1*B38)*22%</f>
        <v>154</v>
      </c>
      <c r="E38" s="7">
        <f>(C1*B38)*14.5%</f>
        <v>101.5</v>
      </c>
      <c r="F38" s="7">
        <f>(C1*B38)*10.75%</f>
        <v>75.25</v>
      </c>
      <c r="G38" s="7">
        <f>(C1*B38)*7.5%</f>
        <v>52.5</v>
      </c>
      <c r="H38" s="7">
        <f>(C1*B38)*5.75%</f>
        <v>40.25</v>
      </c>
      <c r="I38" s="7"/>
      <c r="J38" s="7"/>
      <c r="K38" s="6">
        <f t="shared" si="2"/>
        <v>700</v>
      </c>
    </row>
    <row r="39" spans="1:18" ht="15.75" thickBot="1">
      <c r="A39" s="4"/>
      <c r="B39" s="2">
        <f t="shared" si="1"/>
        <v>36</v>
      </c>
      <c r="C39" s="7">
        <f>(C1*B39)*38%</f>
        <v>273.6</v>
      </c>
      <c r="D39" s="7">
        <f>(C1*B39)*21%</f>
        <v>151.2</v>
      </c>
      <c r="E39" s="7">
        <f>(C1*B39)*13.5%</f>
        <v>97.2</v>
      </c>
      <c r="F39" s="7">
        <f>(C1*B39)*10.5%</f>
        <v>75.6</v>
      </c>
      <c r="G39" s="7">
        <f>(C1*B39)*7%</f>
        <v>50.400000000000006</v>
      </c>
      <c r="H39" s="7">
        <f>(C1*B39)*5.5%</f>
        <v>39.6</v>
      </c>
      <c r="I39" s="7">
        <f>(C1*B39)*4.5%</f>
        <v>32.4</v>
      </c>
      <c r="J39" s="7"/>
      <c r="K39" s="6">
        <f t="shared" si="2"/>
        <v>720</v>
      </c>
      <c r="L39" s="8">
        <v>0.38</v>
      </c>
      <c r="M39" s="8">
        <v>0.21</v>
      </c>
      <c r="N39" s="9">
        <v>0.135</v>
      </c>
      <c r="O39" s="9">
        <v>0.105</v>
      </c>
      <c r="P39" s="8">
        <v>0.07</v>
      </c>
      <c r="Q39" s="9">
        <v>0.055</v>
      </c>
      <c r="R39" s="9">
        <v>0.045</v>
      </c>
    </row>
    <row r="40" spans="1:11" ht="15.75" thickBot="1">
      <c r="A40" s="4"/>
      <c r="B40" s="2">
        <f t="shared" si="1"/>
        <v>37</v>
      </c>
      <c r="C40" s="7">
        <f>(C1*B40)*38%</f>
        <v>281.2</v>
      </c>
      <c r="D40" s="7">
        <f>(C1*B40)*21%</f>
        <v>155.4</v>
      </c>
      <c r="E40" s="7">
        <f>(C1*B40)*13.5%</f>
        <v>99.9</v>
      </c>
      <c r="F40" s="7">
        <f>(C1*B40)*10.5%</f>
        <v>77.7</v>
      </c>
      <c r="G40" s="7">
        <f>(C1*B40)*7%</f>
        <v>51.800000000000004</v>
      </c>
      <c r="H40" s="7">
        <f>(C1*B40)*5.5%</f>
        <v>40.7</v>
      </c>
      <c r="I40" s="7">
        <f>(C1*B40)*4.5%</f>
        <v>33.3</v>
      </c>
      <c r="J40" s="7"/>
      <c r="K40" s="6">
        <f t="shared" si="2"/>
        <v>740</v>
      </c>
    </row>
    <row r="41" spans="1:11" ht="15.75" thickBot="1">
      <c r="A41" s="4"/>
      <c r="B41" s="2">
        <f t="shared" si="1"/>
        <v>38</v>
      </c>
      <c r="C41" s="7">
        <f>(C1*B41)*38%</f>
        <v>288.8</v>
      </c>
      <c r="D41" s="7">
        <f>(C1*B41)*21%</f>
        <v>159.6</v>
      </c>
      <c r="E41" s="7">
        <f>(C1*B41)*13.5%</f>
        <v>102.60000000000001</v>
      </c>
      <c r="F41" s="7">
        <f>(C1*B41)*10.5%</f>
        <v>79.8</v>
      </c>
      <c r="G41" s="7">
        <f>(C1*B41)*7%</f>
        <v>53.2</v>
      </c>
      <c r="H41" s="7">
        <f>(C1*B41)*5.5%</f>
        <v>41.8</v>
      </c>
      <c r="I41" s="7">
        <f>(C1*B41)*4.5%</f>
        <v>34.199999999999996</v>
      </c>
      <c r="J41" s="7"/>
      <c r="K41" s="6">
        <f t="shared" si="2"/>
        <v>760</v>
      </c>
    </row>
    <row r="42" spans="1:11" ht="15.75" thickBot="1">
      <c r="A42" s="4"/>
      <c r="B42" s="2">
        <f t="shared" si="1"/>
        <v>39</v>
      </c>
      <c r="C42" s="7">
        <f>(C1*B42)*38%</f>
        <v>296.4</v>
      </c>
      <c r="D42" s="7">
        <f>(C1*B42)*21%</f>
        <v>163.79999999999998</v>
      </c>
      <c r="E42" s="7">
        <f>(C1*B42)*13.5%</f>
        <v>105.30000000000001</v>
      </c>
      <c r="F42" s="7">
        <f>(C1*B42)*10.5%</f>
        <v>81.89999999999999</v>
      </c>
      <c r="G42" s="7">
        <f>(C1*B42)*7%</f>
        <v>54.60000000000001</v>
      </c>
      <c r="H42" s="7">
        <f>(C1*B42)*5.5%</f>
        <v>42.9</v>
      </c>
      <c r="I42" s="7">
        <f>(C1*B42)*4.5%</f>
        <v>35.1</v>
      </c>
      <c r="J42" s="7"/>
      <c r="K42" s="6">
        <f t="shared" si="2"/>
        <v>780</v>
      </c>
    </row>
    <row r="43" spans="1:11" ht="15.75" thickBot="1">
      <c r="A43" s="4"/>
      <c r="B43" s="2">
        <f t="shared" si="1"/>
        <v>40</v>
      </c>
      <c r="C43" s="7">
        <f>(C1*B43)*38%</f>
        <v>304</v>
      </c>
      <c r="D43" s="7">
        <f>(C1*B43)*21%</f>
        <v>168</v>
      </c>
      <c r="E43" s="7">
        <f>(C1*B43)*13.5%</f>
        <v>108</v>
      </c>
      <c r="F43" s="7">
        <f>(C1*B43)*10.5%</f>
        <v>84</v>
      </c>
      <c r="G43" s="7">
        <f>(C1*B43)*7%</f>
        <v>56.00000000000001</v>
      </c>
      <c r="H43" s="7">
        <f>(C1*B43)*5.5%</f>
        <v>44</v>
      </c>
      <c r="I43" s="7">
        <f>(C1*B43)*4.5%</f>
        <v>36</v>
      </c>
      <c r="J43" s="7"/>
      <c r="K43" s="6">
        <f t="shared" si="2"/>
        <v>800</v>
      </c>
    </row>
    <row r="44" spans="1:11" ht="15.75" thickBot="1">
      <c r="A44" s="4"/>
      <c r="B44" s="2">
        <f t="shared" si="1"/>
        <v>41</v>
      </c>
      <c r="C44" s="7">
        <f>(C1*B44)*38%</f>
        <v>311.6</v>
      </c>
      <c r="D44" s="7">
        <f>(C1*B44)*21%</f>
        <v>172.2</v>
      </c>
      <c r="E44" s="7">
        <f>(C1*B44)*13.5%</f>
        <v>110.7</v>
      </c>
      <c r="F44" s="7">
        <f>(C1*B44)*10.5%</f>
        <v>86.1</v>
      </c>
      <c r="G44" s="7">
        <f>(C1*B44)*7%</f>
        <v>57.400000000000006</v>
      </c>
      <c r="H44" s="7">
        <f>(C1*B44)*5.5%</f>
        <v>45.1</v>
      </c>
      <c r="I44" s="7">
        <f>(C1*B44)*4.5%</f>
        <v>36.9</v>
      </c>
      <c r="J44" s="7"/>
      <c r="K44" s="6">
        <f t="shared" si="2"/>
        <v>820</v>
      </c>
    </row>
    <row r="45" spans="1:11" ht="15.75" thickBot="1">
      <c r="A45" s="4"/>
      <c r="B45" s="2">
        <f t="shared" si="1"/>
        <v>42</v>
      </c>
      <c r="C45" s="7">
        <f>(C1*B45)*38%</f>
        <v>319.2</v>
      </c>
      <c r="D45" s="7">
        <f>(C1*B45)*21%</f>
        <v>176.4</v>
      </c>
      <c r="E45" s="7">
        <f>(C1*B45)*13.5%</f>
        <v>113.4</v>
      </c>
      <c r="F45" s="7">
        <f>(C1*B45)*10.5%</f>
        <v>88.2</v>
      </c>
      <c r="G45" s="7">
        <f>(C1*B45)*7%</f>
        <v>58.800000000000004</v>
      </c>
      <c r="H45" s="7">
        <f>(C1*B45)*5.5%</f>
        <v>46.2</v>
      </c>
      <c r="I45" s="7">
        <f>(C1*B45)*4.5%</f>
        <v>37.8</v>
      </c>
      <c r="J45" s="7"/>
      <c r="K45" s="6">
        <f t="shared" si="2"/>
        <v>840</v>
      </c>
    </row>
    <row r="46" spans="1:11" ht="15.75" thickBot="1">
      <c r="A46" s="4"/>
      <c r="B46" s="2">
        <f t="shared" si="1"/>
        <v>43</v>
      </c>
      <c r="C46" s="7">
        <f>(C1*B46)*38%</f>
        <v>326.8</v>
      </c>
      <c r="D46" s="7">
        <f>(C1*B46)*21%</f>
        <v>180.6</v>
      </c>
      <c r="E46" s="7">
        <f>(C1*B46)*13.5%</f>
        <v>116.10000000000001</v>
      </c>
      <c r="F46" s="7">
        <f>(C1*B46)*10.5%</f>
        <v>90.3</v>
      </c>
      <c r="G46" s="7">
        <f>(C1*B46)*7%</f>
        <v>60.2</v>
      </c>
      <c r="H46" s="7">
        <f>(C1*B46)*5.5%</f>
        <v>47.3</v>
      </c>
      <c r="I46" s="7">
        <f>(C1*B46)*4.5%</f>
        <v>38.699999999999996</v>
      </c>
      <c r="J46" s="7"/>
      <c r="K46" s="6">
        <f t="shared" si="2"/>
        <v>860</v>
      </c>
    </row>
    <row r="47" spans="1:11" ht="15.75" thickBot="1">
      <c r="A47" s="4"/>
      <c r="B47" s="2">
        <f t="shared" si="1"/>
        <v>44</v>
      </c>
      <c r="C47" s="7">
        <f>(C1*B47)*38%</f>
        <v>334.4</v>
      </c>
      <c r="D47" s="7">
        <f>(C1*B47)*21%</f>
        <v>184.79999999999998</v>
      </c>
      <c r="E47" s="7">
        <f>(C1*B47)*13.5%</f>
        <v>118.80000000000001</v>
      </c>
      <c r="F47" s="7">
        <f>(C1*B47)*10.5%</f>
        <v>92.39999999999999</v>
      </c>
      <c r="G47" s="7">
        <f>(C1*B47)*7%</f>
        <v>61.60000000000001</v>
      </c>
      <c r="H47" s="7">
        <f>(C1*B47)*5.5%</f>
        <v>48.4</v>
      </c>
      <c r="I47" s="7">
        <f>(C1*B47)*4.5%</f>
        <v>39.6</v>
      </c>
      <c r="J47" s="7"/>
      <c r="K47" s="6">
        <f t="shared" si="2"/>
        <v>880</v>
      </c>
    </row>
    <row r="48" spans="1:11" ht="15.75" thickBot="1">
      <c r="A48" s="4"/>
      <c r="B48" s="2">
        <f t="shared" si="1"/>
        <v>45</v>
      </c>
      <c r="C48" s="7">
        <f>(C1*B48)*38%</f>
        <v>342</v>
      </c>
      <c r="D48" s="7">
        <f>(C1*B48)*21%</f>
        <v>189</v>
      </c>
      <c r="E48" s="7">
        <f>(C1*B48)*13.5%</f>
        <v>121.50000000000001</v>
      </c>
      <c r="F48" s="7">
        <f>(C1*B48)*10.5%</f>
        <v>94.5</v>
      </c>
      <c r="G48" s="7">
        <f>(C1*B48)*7%</f>
        <v>63.00000000000001</v>
      </c>
      <c r="H48" s="7">
        <f>(C1*B48)*5.5%</f>
        <v>49.5</v>
      </c>
      <c r="I48" s="7">
        <f>(C1*B48)*4.5%</f>
        <v>40.5</v>
      </c>
      <c r="J48" s="7"/>
      <c r="K48" s="6">
        <f t="shared" si="2"/>
        <v>900</v>
      </c>
    </row>
    <row r="49" spans="1:19" ht="15.75" thickBot="1">
      <c r="A49" s="4"/>
      <c r="B49" s="2">
        <f t="shared" si="1"/>
        <v>46</v>
      </c>
      <c r="C49" s="7">
        <f>(C1*B49)*36%</f>
        <v>331.2</v>
      </c>
      <c r="D49" s="7">
        <f>(C1*B49)*20%</f>
        <v>184</v>
      </c>
      <c r="E49" s="7">
        <f>(C1*B49)*13.5%</f>
        <v>124.2</v>
      </c>
      <c r="F49" s="7">
        <f>(C1*B49)*9.9%</f>
        <v>91.08</v>
      </c>
      <c r="G49" s="7">
        <f>(C1*B49)*7%</f>
        <v>64.4</v>
      </c>
      <c r="H49" s="7">
        <f>(C1*B49)*5.5%</f>
        <v>50.6</v>
      </c>
      <c r="I49" s="7">
        <f>(C1*B49)*4.4%</f>
        <v>40.480000000000004</v>
      </c>
      <c r="J49" s="7">
        <f>(C1*B49)*3.7%</f>
        <v>34.040000000000006</v>
      </c>
      <c r="K49" s="6">
        <f t="shared" si="2"/>
        <v>920.0000000000001</v>
      </c>
      <c r="L49" s="8">
        <v>0.36</v>
      </c>
      <c r="M49" s="8">
        <v>0.2</v>
      </c>
      <c r="N49" s="9">
        <v>0.135</v>
      </c>
      <c r="O49" s="9">
        <v>0.099</v>
      </c>
      <c r="P49" s="8">
        <v>0.07</v>
      </c>
      <c r="Q49" s="9">
        <v>0.055</v>
      </c>
      <c r="R49" s="9">
        <v>0.044</v>
      </c>
      <c r="S49" s="9">
        <v>0.037</v>
      </c>
    </row>
    <row r="50" spans="1:11" ht="15.75" thickBot="1">
      <c r="A50" s="4"/>
      <c r="B50" s="2">
        <f t="shared" si="1"/>
        <v>47</v>
      </c>
      <c r="C50" s="7">
        <f>(C1*B50)*36%</f>
        <v>338.4</v>
      </c>
      <c r="D50" s="7">
        <f>(C1*B50)*20%</f>
        <v>188</v>
      </c>
      <c r="E50" s="7">
        <f>(C1*B50)*13.5%</f>
        <v>126.9</v>
      </c>
      <c r="F50" s="7">
        <f>(C1*B50)*9.9%</f>
        <v>93.06</v>
      </c>
      <c r="G50" s="7">
        <f>(C1*B50)*7%</f>
        <v>65.80000000000001</v>
      </c>
      <c r="H50" s="7">
        <f>(C1*B50)*5.5%</f>
        <v>51.7</v>
      </c>
      <c r="I50" s="7">
        <f>(C1*B50)*4.4%</f>
        <v>41.36000000000001</v>
      </c>
      <c r="J50" s="7">
        <f>(C1*B50)*3.7%</f>
        <v>34.78000000000001</v>
      </c>
      <c r="K50" s="6">
        <f t="shared" si="2"/>
        <v>939.9999999999999</v>
      </c>
    </row>
    <row r="51" spans="1:11" ht="15.75" thickBot="1">
      <c r="A51" s="4"/>
      <c r="B51" s="2">
        <f t="shared" si="1"/>
        <v>48</v>
      </c>
      <c r="C51" s="7">
        <f>(C1*B51)*36%</f>
        <v>345.59999999999997</v>
      </c>
      <c r="D51" s="7">
        <f>(C1*B51)*20%</f>
        <v>192</v>
      </c>
      <c r="E51" s="7">
        <f>(C1*B51)*13.5%</f>
        <v>129.60000000000002</v>
      </c>
      <c r="F51" s="7">
        <f>(C1*B51)*9.9%</f>
        <v>95.04</v>
      </c>
      <c r="G51" s="7">
        <f>(C1*B51)*7%</f>
        <v>67.2</v>
      </c>
      <c r="H51" s="7">
        <f>(C1*B51)*5.5%</f>
        <v>52.8</v>
      </c>
      <c r="I51" s="7">
        <f>(C1*B51)*4.4%</f>
        <v>42.24</v>
      </c>
      <c r="J51" s="7">
        <f>(C1*B51)*3.7%</f>
        <v>35.52</v>
      </c>
      <c r="K51" s="6">
        <f t="shared" si="2"/>
        <v>959.9999999999999</v>
      </c>
    </row>
    <row r="52" spans="1:11" ht="15.75" thickBot="1">
      <c r="A52" s="4"/>
      <c r="B52" s="2">
        <f>+B51+1</f>
        <v>49</v>
      </c>
      <c r="C52" s="7">
        <f>(C1*B52)*36%</f>
        <v>352.8</v>
      </c>
      <c r="D52" s="7">
        <f>(C1*B52)*20%</f>
        <v>196</v>
      </c>
      <c r="E52" s="7">
        <f>(C1*B52)*13.5%</f>
        <v>132.3</v>
      </c>
      <c r="F52" s="7">
        <f>(C1*B52)*9.9%</f>
        <v>97.02000000000001</v>
      </c>
      <c r="G52" s="7">
        <f>(C1*B52)*7%</f>
        <v>68.60000000000001</v>
      </c>
      <c r="H52" s="7">
        <f>(C1*B52)*5.5%</f>
        <v>53.9</v>
      </c>
      <c r="I52" s="7">
        <f>(C1*B52)*4.4%</f>
        <v>43.120000000000005</v>
      </c>
      <c r="J52" s="7">
        <f>(C1*B52)*3.7%</f>
        <v>36.260000000000005</v>
      </c>
      <c r="K52" s="6">
        <f t="shared" si="2"/>
        <v>979.9999999999999</v>
      </c>
    </row>
    <row r="53" spans="1:11" ht="15.75" thickBot="1">
      <c r="A53" s="4"/>
      <c r="B53" s="2">
        <f>+B52+1</f>
        <v>50</v>
      </c>
      <c r="C53" s="7">
        <f>(C1*B53)*36%</f>
        <v>360</v>
      </c>
      <c r="D53" s="7">
        <f>(C1*B53)*20%</f>
        <v>200</v>
      </c>
      <c r="E53" s="7">
        <f>(C1*B53)*13.5%</f>
        <v>135</v>
      </c>
      <c r="F53" s="7">
        <f>(C1*B53)*9.9%</f>
        <v>99</v>
      </c>
      <c r="G53" s="7">
        <f>(C1*B53)*7%</f>
        <v>70</v>
      </c>
      <c r="H53" s="7">
        <f>(C1*B53)*5.5%</f>
        <v>55</v>
      </c>
      <c r="I53" s="7">
        <f>(C1*B53)*4.4%</f>
        <v>44.00000000000001</v>
      </c>
      <c r="J53" s="7">
        <f>(C1*B53)*3.7%</f>
        <v>37.00000000000001</v>
      </c>
      <c r="K53" s="6">
        <f t="shared" si="2"/>
        <v>1000</v>
      </c>
    </row>
  </sheetData>
  <sheetProtection/>
  <mergeCells count="1">
    <mergeCell ref="C2:J2"/>
  </mergeCells>
  <printOptions horizontalCentered="1"/>
  <pageMargins left="0.06" right="0.06" top="0.25" bottom="0.2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Magneto;Yellowfin</dc:creator>
  <cp:keywords/>
  <dc:description/>
  <cp:lastModifiedBy>Matt &amp; Julie</cp:lastModifiedBy>
  <cp:lastPrinted>2014-09-05T13:02:09Z</cp:lastPrinted>
  <dcterms:created xsi:type="dcterms:W3CDTF">2009-06-02T19:14:18Z</dcterms:created>
  <dcterms:modified xsi:type="dcterms:W3CDTF">2015-09-11T04:18:29Z</dcterms:modified>
  <cp:category/>
  <cp:version/>
  <cp:contentType/>
  <cp:contentStatus/>
</cp:coreProperties>
</file>